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ason\Documents\OneDrive\SWCP\2015\"/>
    </mc:Choice>
  </mc:AlternateContent>
  <bookViews>
    <workbookView xWindow="0" yWindow="0" windowWidth="25200" windowHeight="11985"/>
  </bookViews>
  <sheets>
    <sheet name="SWCP" sheetId="1" r:id="rId1"/>
  </sheets>
  <definedNames>
    <definedName name="TABLE_2">#REF!</definedName>
    <definedName name="TABLE_2_2">#REF!</definedName>
    <definedName name="TABLE_3_2">#REF!</definedName>
    <definedName name="TABLE_4_2">#REF!</definedName>
    <definedName name="TABLE_5_2">#REF!</definedName>
  </definedNames>
  <calcPr calcId="152511"/>
</workbook>
</file>

<file path=xl/calcChain.xml><?xml version="1.0" encoding="utf-8"?>
<calcChain xmlns="http://schemas.openxmlformats.org/spreadsheetml/2006/main">
  <c r="U13" i="1" l="1"/>
  <c r="V13" i="1"/>
  <c r="U12" i="1"/>
  <c r="V12" i="1" l="1"/>
  <c r="V4" i="1" l="1"/>
  <c r="U4" i="1"/>
  <c r="F4" i="1"/>
  <c r="U3" i="1"/>
  <c r="V3" i="1"/>
  <c r="F5" i="1"/>
  <c r="U5" i="1"/>
  <c r="U14" i="1" s="1"/>
  <c r="V5" i="1"/>
  <c r="F6" i="1"/>
  <c r="U6" i="1"/>
  <c r="V6" i="1"/>
  <c r="F7" i="1"/>
  <c r="U7" i="1"/>
  <c r="V7" i="1"/>
  <c r="F8" i="1"/>
  <c r="U8" i="1"/>
  <c r="V8" i="1"/>
  <c r="F9" i="1"/>
  <c r="U9" i="1"/>
  <c r="V9" i="1"/>
  <c r="F10" i="1"/>
  <c r="U10" i="1"/>
  <c r="V10" i="1"/>
  <c r="F11" i="1"/>
  <c r="U11" i="1"/>
  <c r="V11" i="1"/>
  <c r="G12" i="1"/>
  <c r="H12" i="1"/>
  <c r="I12" i="1"/>
  <c r="P14" i="1"/>
  <c r="Q14" i="1"/>
  <c r="R14" i="1"/>
  <c r="S14" i="1"/>
  <c r="T14" i="1"/>
  <c r="V14" i="1" l="1"/>
  <c r="P17" i="1"/>
  <c r="P18" i="1"/>
</calcChain>
</file>

<file path=xl/sharedStrings.xml><?xml version="1.0" encoding="utf-8"?>
<sst xmlns="http://schemas.openxmlformats.org/spreadsheetml/2006/main" count="103" uniqueCount="90">
  <si>
    <t>Day</t>
  </si>
  <si>
    <t>Date</t>
  </si>
  <si>
    <t>Conf</t>
  </si>
  <si>
    <t>Daily Destination</t>
  </si>
  <si>
    <t>Daily
Distance
(Miles)</t>
  </si>
  <si>
    <t>Daily Distance (Km)</t>
  </si>
  <si>
    <t>Ascent (Meters)</t>
  </si>
  <si>
    <t>Time Estimate
(Hours)</t>
  </si>
  <si>
    <t>Address</t>
  </si>
  <si>
    <t>Phone number</t>
  </si>
  <si>
    <t>Grid Ref</t>
  </si>
  <si>
    <t>Contact name</t>
  </si>
  <si>
    <t>email</t>
  </si>
  <si>
    <t>Room Type</t>
  </si>
  <si>
    <t>Accom Cost</t>
  </si>
  <si>
    <t>Evening Meal Cost</t>
  </si>
  <si>
    <t>Packed Lunch Cost</t>
  </si>
  <si>
    <t>Deposit / Paid (Jason)</t>
  </si>
  <si>
    <t>Deposit / Paid (Dave)</t>
  </si>
  <si>
    <t>To Pay</t>
  </si>
  <si>
    <t>Total Daily Cost</t>
  </si>
  <si>
    <t>Notes</t>
  </si>
  <si>
    <t>sun</t>
  </si>
  <si>
    <t xml:space="preserve"> </t>
  </si>
  <si>
    <t>Sidmouth</t>
  </si>
  <si>
    <t>Beachcroft
Burrow Road
Seaton
EX12 2NF</t>
  </si>
  <si>
    <t>01297 599022</t>
  </si>
  <si>
    <t>Twin ES</t>
  </si>
  <si>
    <t>mon</t>
  </si>
  <si>
    <t>Seaton</t>
  </si>
  <si>
    <t>Eyre Court Hotel
2 Queen Street
Seaton
EX12 2NY</t>
  </si>
  <si>
    <t>01297 21455</t>
  </si>
  <si>
    <t>http://eyrecourthotel.co.uk/accommodation-2/</t>
  </si>
  <si>
    <t>tues</t>
  </si>
  <si>
    <t>Seatown</t>
  </si>
  <si>
    <t>Bay Tree House
Duck Street
Bridport
DT6 6JR</t>
  </si>
  <si>
    <t>01297 489336</t>
  </si>
  <si>
    <t>Sally</t>
  </si>
  <si>
    <t>http://www.baytreechideock.co.uk/</t>
  </si>
  <si>
    <t>Wed</t>
  </si>
  <si>
    <t>Abbotsbury</t>
  </si>
  <si>
    <t>Swan Lodge, 
Rodden Row, 
Abbotsbury, 
Dorset, 
DT3 4JL</t>
  </si>
  <si>
    <t>01305 871249.</t>
  </si>
  <si>
    <t>Pub</t>
  </si>
  <si>
    <t>thurs</t>
  </si>
  <si>
    <t>Fortuneswell</t>
  </si>
  <si>
    <t>Beach House
51, Chiswell,
Portland,
Dorset,
DT5 1AW</t>
  </si>
  <si>
    <t>01305 821155</t>
  </si>
  <si>
    <t>Roy</t>
  </si>
  <si>
    <t>roy@beach-house-bandb.co.uk</t>
  </si>
  <si>
    <t>Twin (lux) ES</t>
  </si>
  <si>
    <t>fri</t>
  </si>
  <si>
    <t>Fortuneswell (Portland circuit)</t>
  </si>
  <si>
    <t>tu</t>
  </si>
  <si>
    <t>Sat</t>
  </si>
  <si>
    <t>Lulworth</t>
  </si>
  <si>
    <t>Tewkesbury Cottage
 28 Main Road
 West Lulworth</t>
  </si>
  <si>
    <t>01929 400561</t>
  </si>
  <si>
    <t>Jackie Laine</t>
  </si>
  <si>
    <t>Twin
Shared Karzi</t>
  </si>
  <si>
    <t>Sun</t>
  </si>
  <si>
    <t>Worth Matravers (29)(17)</t>
  </si>
  <si>
    <t>Post Office Cottage</t>
  </si>
  <si>
    <t>01929 439442 / 07917 003817</t>
  </si>
  <si>
    <t>Tim &amp; Ali</t>
  </si>
  <si>
    <t>office@worthmytravels.co.uk</t>
  </si>
  <si>
    <t>http://www.worthmytravels.co.uk/</t>
  </si>
  <si>
    <t>South Haven Point</t>
  </si>
  <si>
    <t>Hotel Celebrity 
47 Gervis Rd, East Cliff
Bournemouth, BH1 3DD</t>
  </si>
  <si>
    <t>01202 316316</t>
  </si>
  <si>
    <t>Totals</t>
  </si>
  <si>
    <t>Minehead to Bude</t>
  </si>
  <si>
    <t>Amount to Pay</t>
  </si>
  <si>
    <t>Bude to St. Ives</t>
  </si>
  <si>
    <t>Jason</t>
  </si>
  <si>
    <t xml:space="preserve">St.Ives to Falmouth </t>
  </si>
  <si>
    <t>Dave</t>
  </si>
  <si>
    <t>Falmouth to Plymouth</t>
  </si>
  <si>
    <t>Plymouth to Sidmouth</t>
  </si>
  <si>
    <t>Sidmouth to Pool Harbour</t>
  </si>
  <si>
    <t>Departs</t>
  </si>
  <si>
    <t>Arrives</t>
  </si>
  <si>
    <t>Barming</t>
  </si>
  <si>
    <t>Exeter (St. Davids)</t>
  </si>
  <si>
    <t>London Victoria</t>
  </si>
  <si>
    <t>London Paddington</t>
  </si>
  <si>
    <t>Train outward bound</t>
  </si>
  <si>
    <t>Train home</t>
  </si>
  <si>
    <t>Bournemouth</t>
  </si>
  <si>
    <t>London Waterloo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</si>
</sst>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34"/>
        <bgColor indexed="13"/>
      </patternFill>
    </fill>
    <fill>
      <patternFill patternType="solid">
        <fgColor indexed="24"/>
        <bgColor indexed="46"/>
      </patternFill>
    </fill>
  </fills>
  <borders count="4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15" fontId="0" fillId="3" borderId="8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wrapText="1"/>
    </xf>
    <xf numFmtId="0" fontId="0" fillId="3" borderId="12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wrapText="1"/>
    </xf>
    <xf numFmtId="15" fontId="0" fillId="3" borderId="17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wrapText="1"/>
    </xf>
    <xf numFmtId="0" fontId="3" fillId="3" borderId="18" xfId="0" applyFont="1" applyFill="1" applyBorder="1" applyAlignment="1">
      <alignment vertical="center" wrapText="1"/>
    </xf>
    <xf numFmtId="4" fontId="0" fillId="3" borderId="18" xfId="0" applyNumberForma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 applyAlignment="1">
      <alignment vertical="center" wrapText="1"/>
    </xf>
    <xf numFmtId="4" fontId="0" fillId="3" borderId="0" xfId="0" applyNumberForma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15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ill="1" applyBorder="1"/>
    <xf numFmtId="0" fontId="0" fillId="3" borderId="23" xfId="0" applyFill="1" applyBorder="1"/>
    <xf numFmtId="4" fontId="0" fillId="6" borderId="7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4" fontId="0" fillId="3" borderId="27" xfId="0" applyNumberFormat="1" applyFill="1" applyBorder="1" applyAlignment="1">
      <alignment horizontal="center"/>
    </xf>
    <xf numFmtId="4" fontId="2" fillId="3" borderId="27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4" fontId="0" fillId="3" borderId="30" xfId="0" applyNumberFormat="1" applyFill="1" applyBorder="1" applyAlignment="1">
      <alignment horizontal="center"/>
    </xf>
    <xf numFmtId="4" fontId="0" fillId="3" borderId="31" xfId="0" applyNumberFormat="1" applyFill="1" applyBorder="1" applyAlignment="1">
      <alignment horizontal="center"/>
    </xf>
    <xf numFmtId="4" fontId="2" fillId="3" borderId="31" xfId="0" applyNumberFormat="1" applyFont="1" applyFill="1" applyBorder="1" applyAlignment="1">
      <alignment horizontal="center"/>
    </xf>
    <xf numFmtId="4" fontId="1" fillId="3" borderId="32" xfId="0" applyNumberFormat="1" applyFont="1" applyFill="1" applyBorder="1" applyAlignment="1">
      <alignment horizontal="center"/>
    </xf>
    <xf numFmtId="4" fontId="1" fillId="4" borderId="16" xfId="0" applyNumberFormat="1" applyFont="1" applyFill="1" applyBorder="1" applyAlignment="1">
      <alignment horizontal="center"/>
    </xf>
    <xf numFmtId="0" fontId="0" fillId="0" borderId="0" xfId="0" applyBorder="1"/>
    <xf numFmtId="0" fontId="1" fillId="4" borderId="33" xfId="0" applyFont="1" applyFill="1" applyBorder="1"/>
    <xf numFmtId="4" fontId="1" fillId="4" borderId="30" xfId="0" applyNumberFormat="1" applyFont="1" applyFill="1" applyBorder="1" applyAlignment="1">
      <alignment horizontal="center"/>
    </xf>
    <xf numFmtId="4" fontId="1" fillId="4" borderId="31" xfId="0" applyNumberFormat="1" applyFont="1" applyFill="1" applyBorder="1" applyAlignment="1">
      <alignment horizontal="center"/>
    </xf>
    <xf numFmtId="4" fontId="5" fillId="7" borderId="7" xfId="0" applyNumberFormat="1" applyFont="1" applyFill="1" applyBorder="1" applyAlignment="1">
      <alignment horizontal="center"/>
    </xf>
    <xf numFmtId="0" fontId="0" fillId="3" borderId="34" xfId="0" applyFill="1" applyBorder="1"/>
    <xf numFmtId="0" fontId="1" fillId="0" borderId="35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4" xfId="0" applyFont="1" applyBorder="1"/>
    <xf numFmtId="0" fontId="1" fillId="0" borderId="23" xfId="0" applyFont="1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5" fillId="7" borderId="1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4" fontId="5" fillId="7" borderId="32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37" xfId="0" applyFont="1" applyBorder="1" applyAlignment="1">
      <alignment horizontal="center"/>
    </xf>
    <xf numFmtId="0" fontId="1" fillId="0" borderId="28" xfId="0" applyFont="1" applyBorder="1"/>
    <xf numFmtId="0" fontId="0" fillId="0" borderId="26" xfId="0" applyBorder="1"/>
    <xf numFmtId="0" fontId="5" fillId="8" borderId="20" xfId="0" applyFont="1" applyFill="1" applyBorder="1" applyAlignment="1">
      <alignment horizontal="left"/>
    </xf>
    <xf numFmtId="0" fontId="5" fillId="8" borderId="18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0" fillId="8" borderId="18" xfId="0" applyFill="1" applyBorder="1"/>
    <xf numFmtId="0" fontId="0" fillId="8" borderId="19" xfId="0" applyFill="1" applyBorder="1"/>
    <xf numFmtId="0" fontId="7" fillId="3" borderId="12" xfId="0" applyFont="1" applyFill="1" applyBorder="1" applyProtection="1">
      <protection locked="0"/>
    </xf>
    <xf numFmtId="0" fontId="7" fillId="3" borderId="13" xfId="0" applyFont="1" applyFill="1" applyBorder="1" applyProtection="1">
      <protection locked="0"/>
    </xf>
    <xf numFmtId="0" fontId="0" fillId="3" borderId="13" xfId="0" applyFill="1" applyBorder="1"/>
    <xf numFmtId="0" fontId="7" fillId="9" borderId="24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0" fontId="7" fillId="9" borderId="24" xfId="0" applyFont="1" applyFill="1" applyBorder="1"/>
    <xf numFmtId="0" fontId="7" fillId="3" borderId="23" xfId="0" applyFont="1" applyFill="1" applyBorder="1" applyProtection="1">
      <protection locked="0"/>
    </xf>
    <xf numFmtId="0" fontId="7" fillId="9" borderId="28" xfId="0" applyFont="1" applyFill="1" applyBorder="1"/>
    <xf numFmtId="0" fontId="7" fillId="3" borderId="29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9" borderId="28" xfId="0" applyFont="1" applyFill="1" applyBorder="1" applyProtection="1">
      <protection locked="0"/>
    </xf>
    <xf numFmtId="0" fontId="7" fillId="0" borderId="29" xfId="0" applyFont="1" applyBorder="1" applyProtection="1">
      <protection locked="0"/>
    </xf>
    <xf numFmtId="0" fontId="8" fillId="3" borderId="29" xfId="1" applyFill="1" applyBorder="1" applyAlignment="1">
      <alignment vertical="center" wrapText="1"/>
    </xf>
    <xf numFmtId="0" fontId="0" fillId="3" borderId="38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8" fillId="3" borderId="16" xfId="1" applyFill="1" applyBorder="1" applyAlignment="1">
      <alignment horizontal="center" wrapText="1"/>
    </xf>
    <xf numFmtId="0" fontId="0" fillId="3" borderId="42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0" fontId="10" fillId="3" borderId="24" xfId="0" applyFont="1" applyFill="1" applyBorder="1" applyAlignment="1">
      <alignment wrapText="1"/>
    </xf>
    <xf numFmtId="0" fontId="9" fillId="3" borderId="20" xfId="0" applyFont="1" applyFill="1" applyBorder="1" applyAlignment="1">
      <alignment vertical="center" wrapText="1"/>
    </xf>
    <xf numFmtId="0" fontId="0" fillId="3" borderId="45" xfId="0" applyFont="1" applyFill="1" applyBorder="1" applyAlignment="1">
      <alignment wrapText="1"/>
    </xf>
    <xf numFmtId="0" fontId="10" fillId="3" borderId="41" xfId="0" applyFont="1" applyFill="1" applyBorder="1" applyAlignment="1">
      <alignment wrapText="1"/>
    </xf>
    <xf numFmtId="20" fontId="7" fillId="9" borderId="11" xfId="0" applyNumberFormat="1" applyFont="1" applyFill="1" applyBorder="1"/>
    <xf numFmtId="20" fontId="7" fillId="9" borderId="11" xfId="0" applyNumberFormat="1" applyFont="1" applyFill="1" applyBorder="1" applyProtection="1">
      <protection locked="0"/>
    </xf>
    <xf numFmtId="20" fontId="7" fillId="9" borderId="24" xfId="0" applyNumberFormat="1" applyFont="1" applyFill="1" applyBorder="1"/>
    <xf numFmtId="0" fontId="7" fillId="3" borderId="12" xfId="0" applyFont="1" applyFill="1" applyBorder="1"/>
    <xf numFmtId="0" fontId="7" fillId="3" borderId="0" xfId="0" applyFont="1" applyFill="1" applyBorder="1"/>
    <xf numFmtId="20" fontId="7" fillId="9" borderId="24" xfId="0" applyNumberFormat="1" applyFont="1" applyFill="1" applyBorder="1" applyProtection="1">
      <protection locked="0"/>
    </xf>
    <xf numFmtId="0" fontId="6" fillId="2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10" fillId="3" borderId="44" xfId="0" applyFont="1" applyFill="1" applyBorder="1" applyAlignment="1">
      <alignment horizontal="left" wrapText="1"/>
    </xf>
    <xf numFmtId="0" fontId="0" fillId="3" borderId="38" xfId="0" applyFont="1" applyFill="1" applyBorder="1" applyAlignment="1">
      <alignment horizontal="center" wrapText="1"/>
    </xf>
    <xf numFmtId="0" fontId="0" fillId="3" borderId="40" xfId="0" applyFont="1" applyFill="1" applyBorder="1" applyAlignment="1">
      <alignment horizontal="center" wrapText="1"/>
    </xf>
    <xf numFmtId="0" fontId="8" fillId="3" borderId="38" xfId="1" applyFill="1" applyBorder="1" applyAlignment="1">
      <alignment horizontal="center" vertical="center" wrapText="1"/>
    </xf>
    <xf numFmtId="0" fontId="8" fillId="3" borderId="40" xfId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y@beach-house-bandb.co.uk" TargetMode="External"/><Relationship Id="rId2" Type="http://schemas.openxmlformats.org/officeDocument/2006/relationships/hyperlink" Target="http://www.worthmytravels.co.uk/" TargetMode="External"/><Relationship Id="rId1" Type="http://schemas.openxmlformats.org/officeDocument/2006/relationships/hyperlink" Target="mailto:office@worthmytravels.co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eyrecourthotel.co.uk/accommodation-2/" TargetMode="External"/><Relationship Id="rId4" Type="http://schemas.openxmlformats.org/officeDocument/2006/relationships/hyperlink" Target="http://www.baytreechideock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="80" zoomScaleNormal="80" workbookViewId="0"/>
  </sheetViews>
  <sheetFormatPr defaultRowHeight="12.75" x14ac:dyDescent="0.2"/>
  <cols>
    <col min="1" max="1" width="1.140625" customWidth="1"/>
    <col min="2" max="2" width="12" customWidth="1"/>
    <col min="3" max="3" width="11.5703125" customWidth="1"/>
    <col min="4" max="4" width="5.7109375" customWidth="1"/>
    <col min="5" max="5" width="27.42578125" customWidth="1"/>
    <col min="6" max="7" width="10.28515625" customWidth="1"/>
    <col min="8" max="8" width="10.5703125" customWidth="1"/>
    <col min="9" max="9" width="8.5703125" customWidth="1"/>
    <col min="10" max="10" width="24.5703125" customWidth="1"/>
    <col min="11" max="11" width="12.5703125" customWidth="1"/>
    <col min="12" max="12" width="6.140625" customWidth="1"/>
    <col min="14" max="14" width="27.28515625" customWidth="1"/>
    <col min="15" max="15" width="7.140625" customWidth="1"/>
    <col min="16" max="16" width="9.7109375" customWidth="1"/>
    <col min="18" max="18" width="8.7109375" customWidth="1"/>
    <col min="19" max="19" width="10.42578125" customWidth="1"/>
    <col min="20" max="20" width="8.42578125" customWidth="1"/>
    <col min="21" max="21" width="6.85546875" customWidth="1"/>
    <col min="22" max="22" width="8.140625" customWidth="1"/>
    <col min="23" max="23" width="42.28515625" customWidth="1"/>
  </cols>
  <sheetData>
    <row r="1" spans="1:26" ht="10.7" customHeight="1" x14ac:dyDescent="0.2"/>
    <row r="2" spans="1:26" ht="39.75" customHeight="1" x14ac:dyDescent="0.2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7" t="s">
        <v>19</v>
      </c>
      <c r="V2" s="8" t="s">
        <v>20</v>
      </c>
      <c r="W2" s="9" t="s">
        <v>21</v>
      </c>
    </row>
    <row r="3" spans="1:26" ht="51" x14ac:dyDescent="0.2">
      <c r="B3" s="10" t="s">
        <v>22</v>
      </c>
      <c r="C3" s="11">
        <v>42113</v>
      </c>
      <c r="D3" s="12" t="s">
        <v>23</v>
      </c>
      <c r="E3" s="13" t="s">
        <v>24</v>
      </c>
      <c r="F3" s="14">
        <v>0</v>
      </c>
      <c r="G3" s="15">
        <v>0</v>
      </c>
      <c r="H3" s="14">
        <v>0</v>
      </c>
      <c r="I3" s="14">
        <v>0</v>
      </c>
      <c r="J3" s="126" t="s">
        <v>25</v>
      </c>
      <c r="K3" s="16" t="s">
        <v>26</v>
      </c>
      <c r="L3" s="16"/>
      <c r="M3" s="17"/>
      <c r="N3" s="17"/>
      <c r="O3" s="18" t="s">
        <v>27</v>
      </c>
      <c r="P3" s="19">
        <v>85</v>
      </c>
      <c r="Q3" s="19"/>
      <c r="R3" s="19"/>
      <c r="S3" s="20"/>
      <c r="T3" s="19">
        <v>85</v>
      </c>
      <c r="U3" s="21">
        <f t="shared" ref="U3:U13" si="0">SUM(P3+Q3+R3)-(S3+T3)</f>
        <v>0</v>
      </c>
      <c r="V3" s="22">
        <f t="shared" ref="V3:V13" si="1">SUM(Q3+R3+P3)</f>
        <v>85</v>
      </c>
      <c r="W3" s="23"/>
    </row>
    <row r="4" spans="1:26" ht="45.75" customHeight="1" x14ac:dyDescent="0.2">
      <c r="B4" s="10" t="s">
        <v>28</v>
      </c>
      <c r="C4" s="11">
        <v>42114</v>
      </c>
      <c r="D4" s="12">
        <v>1</v>
      </c>
      <c r="E4" s="13" t="s">
        <v>29</v>
      </c>
      <c r="F4" s="14">
        <f t="shared" ref="F4" si="2">SUM(G4*0.62)</f>
        <v>10.54</v>
      </c>
      <c r="G4" s="15">
        <v>17</v>
      </c>
      <c r="H4" s="14">
        <v>643</v>
      </c>
      <c r="I4" s="14">
        <v>5</v>
      </c>
      <c r="J4" s="126" t="s">
        <v>30</v>
      </c>
      <c r="K4" s="16" t="s">
        <v>31</v>
      </c>
      <c r="L4" s="16"/>
      <c r="M4" s="17"/>
      <c r="N4" s="17"/>
      <c r="O4" s="18" t="s">
        <v>27</v>
      </c>
      <c r="P4" s="19">
        <v>60</v>
      </c>
      <c r="Q4" s="19"/>
      <c r="R4" s="19"/>
      <c r="S4" s="20"/>
      <c r="T4" s="19"/>
      <c r="U4" s="21">
        <f t="shared" ref="U4" si="3">SUM(P4+Q4+R4)-(S4+T4)</f>
        <v>60</v>
      </c>
      <c r="V4" s="22">
        <f t="shared" ref="V4" si="4">SUM(Q4+R4+P4)</f>
        <v>60</v>
      </c>
      <c r="W4" s="124" t="s">
        <v>32</v>
      </c>
    </row>
    <row r="5" spans="1:26" ht="48" customHeight="1" x14ac:dyDescent="0.2">
      <c r="B5" s="24" t="s">
        <v>33</v>
      </c>
      <c r="C5" s="25">
        <v>42115</v>
      </c>
      <c r="D5" s="26">
        <v>2</v>
      </c>
      <c r="E5" s="27" t="s">
        <v>34</v>
      </c>
      <c r="F5" s="28">
        <f t="shared" ref="F5:F11" si="5">SUM(G5*0.62)</f>
        <v>13.02</v>
      </c>
      <c r="G5" s="29">
        <v>21</v>
      </c>
      <c r="H5" s="29">
        <v>700</v>
      </c>
      <c r="I5" s="30">
        <v>5.5</v>
      </c>
      <c r="J5" s="127" t="s">
        <v>35</v>
      </c>
      <c r="K5" s="31" t="s">
        <v>36</v>
      </c>
      <c r="L5" s="32"/>
      <c r="M5" s="33" t="s">
        <v>37</v>
      </c>
      <c r="N5" s="33"/>
      <c r="O5" s="26" t="s">
        <v>27</v>
      </c>
      <c r="P5" s="34">
        <v>83</v>
      </c>
      <c r="Q5" s="34"/>
      <c r="R5" s="34"/>
      <c r="S5" s="34">
        <v>25</v>
      </c>
      <c r="T5" s="34"/>
      <c r="U5" s="35">
        <f t="shared" si="0"/>
        <v>58</v>
      </c>
      <c r="V5" s="36">
        <f t="shared" si="1"/>
        <v>83</v>
      </c>
      <c r="W5" s="124" t="s">
        <v>38</v>
      </c>
    </row>
    <row r="6" spans="1:26" ht="59.25" customHeight="1" x14ac:dyDescent="0.2">
      <c r="B6" s="24" t="s">
        <v>39</v>
      </c>
      <c r="C6" s="37">
        <v>42116</v>
      </c>
      <c r="D6" s="38">
        <v>3</v>
      </c>
      <c r="E6" s="39" t="s">
        <v>40</v>
      </c>
      <c r="F6" s="28">
        <f t="shared" si="5"/>
        <v>12.4</v>
      </c>
      <c r="G6" s="40">
        <v>20</v>
      </c>
      <c r="H6" s="40">
        <v>700</v>
      </c>
      <c r="I6" s="41">
        <v>5.5</v>
      </c>
      <c r="J6" s="128" t="s">
        <v>41</v>
      </c>
      <c r="K6" s="42" t="s">
        <v>42</v>
      </c>
      <c r="L6" s="43"/>
      <c r="M6" s="44" t="s">
        <v>43</v>
      </c>
      <c r="N6" s="44"/>
      <c r="O6" s="38" t="s">
        <v>27</v>
      </c>
      <c r="P6" s="45">
        <v>80</v>
      </c>
      <c r="Q6" s="45"/>
      <c r="R6" s="45"/>
      <c r="S6" s="45">
        <v>20</v>
      </c>
      <c r="T6" s="46"/>
      <c r="U6" s="47">
        <f t="shared" si="0"/>
        <v>60</v>
      </c>
      <c r="V6" s="48">
        <f t="shared" si="1"/>
        <v>80</v>
      </c>
      <c r="W6" s="23"/>
    </row>
    <row r="7" spans="1:26" ht="18.75" customHeight="1" x14ac:dyDescent="0.2">
      <c r="B7" s="24" t="s">
        <v>44</v>
      </c>
      <c r="C7" s="25">
        <v>42117</v>
      </c>
      <c r="D7" s="26">
        <v>4</v>
      </c>
      <c r="E7" s="27" t="s">
        <v>45</v>
      </c>
      <c r="F7" s="28">
        <f t="shared" si="5"/>
        <v>12.4</v>
      </c>
      <c r="G7" s="29">
        <v>20</v>
      </c>
      <c r="H7" s="29">
        <v>300</v>
      </c>
      <c r="I7" s="30">
        <v>5</v>
      </c>
      <c r="J7" s="141" t="s">
        <v>46</v>
      </c>
      <c r="K7" s="143" t="s">
        <v>47</v>
      </c>
      <c r="L7" s="125"/>
      <c r="M7" s="145" t="s">
        <v>48</v>
      </c>
      <c r="N7" s="145" t="s">
        <v>49</v>
      </c>
      <c r="O7" s="147" t="s">
        <v>50</v>
      </c>
      <c r="P7" s="52">
        <v>82</v>
      </c>
      <c r="Q7" s="34"/>
      <c r="R7" s="34"/>
      <c r="S7" s="34">
        <v>82</v>
      </c>
      <c r="T7" s="52"/>
      <c r="U7" s="35">
        <f t="shared" si="0"/>
        <v>0</v>
      </c>
      <c r="V7" s="36">
        <f t="shared" si="1"/>
        <v>82</v>
      </c>
      <c r="W7" s="23"/>
    </row>
    <row r="8" spans="1:26" ht="21.75" customHeight="1" x14ac:dyDescent="0.2">
      <c r="B8" s="24" t="s">
        <v>51</v>
      </c>
      <c r="C8" s="37">
        <v>42118</v>
      </c>
      <c r="D8" s="38">
        <v>5</v>
      </c>
      <c r="E8" s="27" t="s">
        <v>52</v>
      </c>
      <c r="F8" s="28">
        <f t="shared" si="5"/>
        <v>14.26</v>
      </c>
      <c r="G8" s="40">
        <v>23</v>
      </c>
      <c r="H8" s="40">
        <v>333</v>
      </c>
      <c r="I8" s="41">
        <v>5</v>
      </c>
      <c r="J8" s="142"/>
      <c r="K8" s="144"/>
      <c r="L8" s="130"/>
      <c r="M8" s="146"/>
      <c r="N8" s="146"/>
      <c r="O8" s="148"/>
      <c r="P8" s="45">
        <v>82</v>
      </c>
      <c r="Q8" s="45"/>
      <c r="R8" s="45"/>
      <c r="S8" s="45">
        <v>82</v>
      </c>
      <c r="T8" s="46"/>
      <c r="U8" s="47">
        <f t="shared" si="0"/>
        <v>0</v>
      </c>
      <c r="V8" s="48">
        <f t="shared" si="1"/>
        <v>82</v>
      </c>
      <c r="W8" s="23"/>
      <c r="Z8" t="s">
        <v>53</v>
      </c>
    </row>
    <row r="9" spans="1:26" ht="39.75" customHeight="1" x14ac:dyDescent="0.2">
      <c r="B9" s="24" t="s">
        <v>54</v>
      </c>
      <c r="C9" s="25">
        <v>42119</v>
      </c>
      <c r="D9" s="26">
        <v>6</v>
      </c>
      <c r="E9" s="27" t="s">
        <v>55</v>
      </c>
      <c r="F9" s="28">
        <f t="shared" si="5"/>
        <v>16.12</v>
      </c>
      <c r="G9" s="29">
        <v>26</v>
      </c>
      <c r="H9" s="29">
        <v>760</v>
      </c>
      <c r="I9" s="30">
        <v>7.5</v>
      </c>
      <c r="J9" s="131" t="s">
        <v>56</v>
      </c>
      <c r="K9" s="122" t="s">
        <v>57</v>
      </c>
      <c r="L9" s="50"/>
      <c r="M9" s="122" t="s">
        <v>58</v>
      </c>
      <c r="N9" s="123"/>
      <c r="O9" s="51" t="s">
        <v>59</v>
      </c>
      <c r="P9" s="34">
        <v>75</v>
      </c>
      <c r="Q9" s="34"/>
      <c r="R9" s="34"/>
      <c r="S9" s="34">
        <v>75</v>
      </c>
      <c r="T9" s="52"/>
      <c r="U9" s="35">
        <f t="shared" si="0"/>
        <v>0</v>
      </c>
      <c r="V9" s="36">
        <f t="shared" si="1"/>
        <v>75</v>
      </c>
      <c r="W9" s="53"/>
      <c r="X9" t="s">
        <v>23</v>
      </c>
      <c r="Y9" t="s">
        <v>23</v>
      </c>
      <c r="Z9" t="s">
        <v>23</v>
      </c>
    </row>
    <row r="10" spans="1:26" ht="26.25" customHeight="1" x14ac:dyDescent="0.2">
      <c r="B10" s="24" t="s">
        <v>60</v>
      </c>
      <c r="C10" s="37">
        <v>42120</v>
      </c>
      <c r="D10" s="38">
        <v>7</v>
      </c>
      <c r="E10" s="39" t="s">
        <v>61</v>
      </c>
      <c r="F10" s="28">
        <f t="shared" si="5"/>
        <v>11.16</v>
      </c>
      <c r="G10" s="40">
        <v>18</v>
      </c>
      <c r="H10" s="40">
        <v>700</v>
      </c>
      <c r="I10" s="40">
        <v>7</v>
      </c>
      <c r="J10" s="129" t="s">
        <v>62</v>
      </c>
      <c r="K10" s="49" t="s">
        <v>63</v>
      </c>
      <c r="L10" s="32"/>
      <c r="M10" s="49" t="s">
        <v>64</v>
      </c>
      <c r="N10" s="121" t="s">
        <v>65</v>
      </c>
      <c r="O10" s="54" t="s">
        <v>27</v>
      </c>
      <c r="P10" s="45">
        <v>80</v>
      </c>
      <c r="Q10" s="45"/>
      <c r="R10" s="45"/>
      <c r="S10" s="45">
        <v>20</v>
      </c>
      <c r="T10" s="46"/>
      <c r="U10" s="47">
        <f t="shared" si="0"/>
        <v>60</v>
      </c>
      <c r="V10" s="48">
        <f t="shared" si="1"/>
        <v>80</v>
      </c>
      <c r="W10" s="124" t="s">
        <v>66</v>
      </c>
    </row>
    <row r="11" spans="1:26" ht="38.25" x14ac:dyDescent="0.2">
      <c r="B11" s="24" t="s">
        <v>28</v>
      </c>
      <c r="C11" s="25">
        <v>42121</v>
      </c>
      <c r="D11" s="26">
        <v>8</v>
      </c>
      <c r="E11" s="27" t="s">
        <v>67</v>
      </c>
      <c r="F11" s="28">
        <f t="shared" si="5"/>
        <v>14.26</v>
      </c>
      <c r="G11" s="29">
        <v>23</v>
      </c>
      <c r="H11" s="29">
        <v>800</v>
      </c>
      <c r="I11" s="29">
        <v>7.5</v>
      </c>
      <c r="J11" s="129" t="s">
        <v>68</v>
      </c>
      <c r="K11" s="55" t="s">
        <v>69</v>
      </c>
      <c r="L11" s="32"/>
      <c r="M11" s="49"/>
      <c r="N11" s="49"/>
      <c r="O11" s="26" t="s">
        <v>27</v>
      </c>
      <c r="P11" s="34">
        <v>54</v>
      </c>
      <c r="Q11" s="34"/>
      <c r="R11" s="34"/>
      <c r="S11" s="34"/>
      <c r="T11" s="52">
        <v>54</v>
      </c>
      <c r="U11" s="35">
        <f t="shared" si="0"/>
        <v>0</v>
      </c>
      <c r="V11" s="36">
        <f t="shared" si="1"/>
        <v>54</v>
      </c>
      <c r="W11" s="56"/>
    </row>
    <row r="12" spans="1:26" ht="17.100000000000001" customHeight="1" x14ac:dyDescent="0.2">
      <c r="B12" s="57"/>
      <c r="G12" s="58">
        <f>SUM(G3:G11)</f>
        <v>168</v>
      </c>
      <c r="H12" s="58">
        <f>SUM(H3:H11)</f>
        <v>4936</v>
      </c>
      <c r="I12" s="59">
        <f>SUM(I3:I11)</f>
        <v>48</v>
      </c>
      <c r="J12" s="60" t="s">
        <v>86</v>
      </c>
      <c r="K12" s="61"/>
      <c r="L12" s="61"/>
      <c r="M12" s="61"/>
      <c r="N12" s="61"/>
      <c r="O12" s="62"/>
      <c r="P12" s="63">
        <v>65</v>
      </c>
      <c r="Q12" s="64"/>
      <c r="R12" s="65"/>
      <c r="S12" s="64"/>
      <c r="T12" s="66">
        <v>65</v>
      </c>
      <c r="U12" s="21">
        <f t="shared" si="0"/>
        <v>0</v>
      </c>
      <c r="V12" s="67">
        <f t="shared" si="1"/>
        <v>65</v>
      </c>
      <c r="W12" s="56"/>
    </row>
    <row r="13" spans="1:26" ht="17.100000000000001" customHeight="1" x14ac:dyDescent="0.2">
      <c r="B13" s="57"/>
      <c r="J13" s="68" t="s">
        <v>87</v>
      </c>
      <c r="K13" s="69"/>
      <c r="L13" s="69"/>
      <c r="M13" s="69"/>
      <c r="N13" s="69"/>
      <c r="O13" s="70"/>
      <c r="P13" s="63">
        <v>63</v>
      </c>
      <c r="Q13" s="71"/>
      <c r="R13" s="72"/>
      <c r="S13" s="71"/>
      <c r="T13" s="73">
        <v>63</v>
      </c>
      <c r="U13" s="74">
        <f t="shared" si="0"/>
        <v>0</v>
      </c>
      <c r="V13" s="75">
        <f t="shared" si="1"/>
        <v>63</v>
      </c>
      <c r="W13" s="56"/>
    </row>
    <row r="14" spans="1:26" ht="15.95" customHeight="1" x14ac:dyDescent="0.25">
      <c r="G14" s="76"/>
      <c r="H14" s="76"/>
      <c r="I14" s="76"/>
      <c r="O14" s="77" t="s">
        <v>70</v>
      </c>
      <c r="P14" s="78">
        <f t="shared" ref="P14:U14" si="6">SUM(P3:P13)</f>
        <v>809</v>
      </c>
      <c r="Q14" s="78">
        <f t="shared" si="6"/>
        <v>0</v>
      </c>
      <c r="R14" s="79">
        <f t="shared" si="6"/>
        <v>0</v>
      </c>
      <c r="S14" s="78">
        <f t="shared" si="6"/>
        <v>304</v>
      </c>
      <c r="T14" s="78">
        <f t="shared" si="6"/>
        <v>267</v>
      </c>
      <c r="U14" s="78">
        <f t="shared" si="6"/>
        <v>238</v>
      </c>
      <c r="V14" s="80">
        <f>SUM(Q14+R14+P14)</f>
        <v>809</v>
      </c>
      <c r="W14" s="81"/>
    </row>
    <row r="15" spans="1:26" ht="10.7" customHeight="1" x14ac:dyDescent="0.2"/>
    <row r="16" spans="1:26" ht="18" x14ac:dyDescent="0.25">
      <c r="C16" s="82">
        <v>2009</v>
      </c>
      <c r="D16" s="83" t="s">
        <v>71</v>
      </c>
      <c r="E16" s="84"/>
      <c r="F16" s="84"/>
      <c r="G16" s="85">
        <v>200</v>
      </c>
      <c r="H16" s="86">
        <v>7536</v>
      </c>
      <c r="I16" s="87">
        <v>60</v>
      </c>
      <c r="M16" s="138" t="s">
        <v>72</v>
      </c>
      <c r="N16" s="138"/>
      <c r="O16" s="138"/>
      <c r="P16" s="138"/>
    </row>
    <row r="17" spans="3:23" ht="19.149999999999999" customHeight="1" x14ac:dyDescent="0.25">
      <c r="C17" s="88">
        <v>2010</v>
      </c>
      <c r="D17" s="89" t="s">
        <v>73</v>
      </c>
      <c r="E17" s="90"/>
      <c r="F17" s="90"/>
      <c r="G17" s="91">
        <v>174</v>
      </c>
      <c r="H17" s="92">
        <v>6889</v>
      </c>
      <c r="I17" s="93">
        <v>51</v>
      </c>
      <c r="M17" s="139" t="s">
        <v>74</v>
      </c>
      <c r="N17" s="139"/>
      <c r="O17" s="139"/>
      <c r="P17" s="94">
        <f>SUM(V14/2)-S14</f>
        <v>100.5</v>
      </c>
    </row>
    <row r="18" spans="3:23" ht="17.100000000000001" customHeight="1" x14ac:dyDescent="0.25">
      <c r="C18" s="88">
        <v>2011</v>
      </c>
      <c r="D18" s="89" t="s">
        <v>75</v>
      </c>
      <c r="E18" s="90"/>
      <c r="F18" s="90"/>
      <c r="G18" s="95">
        <v>165</v>
      </c>
      <c r="H18" s="96">
        <v>5625</v>
      </c>
      <c r="I18" s="97">
        <v>46</v>
      </c>
      <c r="M18" s="140" t="s">
        <v>76</v>
      </c>
      <c r="N18" s="140"/>
      <c r="O18" s="140"/>
      <c r="P18" s="98">
        <f>SUM(V14/2)-T14</f>
        <v>137.5</v>
      </c>
      <c r="S18" s="99"/>
    </row>
    <row r="19" spans="3:23" ht="16.5" customHeight="1" x14ac:dyDescent="0.2">
      <c r="C19" s="100">
        <v>2012</v>
      </c>
      <c r="D19" s="101" t="s">
        <v>77</v>
      </c>
      <c r="E19" s="102"/>
      <c r="F19" s="102"/>
      <c r="G19" s="95">
        <v>130</v>
      </c>
      <c r="H19" s="96">
        <v>4580</v>
      </c>
      <c r="I19" s="97">
        <v>35.9</v>
      </c>
    </row>
    <row r="20" spans="3:23" ht="16.5" customHeight="1" x14ac:dyDescent="0.2">
      <c r="C20" s="100">
        <v>2013</v>
      </c>
      <c r="D20" s="101" t="s">
        <v>78</v>
      </c>
      <c r="E20" s="102"/>
      <c r="F20" s="102"/>
      <c r="G20" s="95">
        <v>187</v>
      </c>
      <c r="H20" s="96">
        <v>5662</v>
      </c>
      <c r="I20" s="97">
        <v>58.5</v>
      </c>
    </row>
    <row r="21" spans="3:23" ht="16.5" customHeight="1" x14ac:dyDescent="0.2">
      <c r="C21" s="100">
        <v>2015</v>
      </c>
      <c r="D21" s="101" t="s">
        <v>79</v>
      </c>
      <c r="E21" s="102"/>
      <c r="F21" s="102"/>
      <c r="G21" s="95">
        <v>155</v>
      </c>
      <c r="H21" s="96">
        <v>4936</v>
      </c>
      <c r="I21" s="97">
        <v>48</v>
      </c>
    </row>
    <row r="22" spans="3:23" x14ac:dyDescent="0.2">
      <c r="I22" s="97"/>
    </row>
    <row r="23" spans="3:23" ht="15.75" x14ac:dyDescent="0.25">
      <c r="C23" s="103" t="s">
        <v>80</v>
      </c>
      <c r="D23" s="104"/>
      <c r="E23" s="104"/>
      <c r="F23" s="104"/>
      <c r="G23" s="104"/>
      <c r="H23" s="105" t="s">
        <v>81</v>
      </c>
      <c r="I23" s="106"/>
      <c r="J23" s="107"/>
      <c r="P23" s="103" t="s">
        <v>80</v>
      </c>
      <c r="Q23" s="104"/>
      <c r="R23" s="104"/>
      <c r="S23" s="104"/>
      <c r="T23" s="104"/>
      <c r="U23" s="104"/>
      <c r="V23" s="105" t="s">
        <v>81</v>
      </c>
      <c r="W23" s="107"/>
    </row>
    <row r="24" spans="3:23" ht="15" x14ac:dyDescent="0.2">
      <c r="C24" s="132">
        <v>0.34930555555555554</v>
      </c>
      <c r="D24" s="108" t="s">
        <v>82</v>
      </c>
      <c r="E24" s="108"/>
      <c r="F24" s="108"/>
      <c r="G24" s="109"/>
      <c r="H24" s="133">
        <v>0.38958333333333334</v>
      </c>
      <c r="I24" s="135" t="s">
        <v>84</v>
      </c>
      <c r="J24" s="110"/>
      <c r="P24" s="137">
        <v>0.43194444444444446</v>
      </c>
      <c r="Q24" s="112" t="s">
        <v>88</v>
      </c>
      <c r="R24" s="112"/>
      <c r="S24" s="113"/>
      <c r="T24" s="113"/>
      <c r="U24" s="113"/>
      <c r="V24" s="137">
        <v>0.51388888888888895</v>
      </c>
      <c r="W24" s="62" t="s">
        <v>89</v>
      </c>
    </row>
    <row r="25" spans="3:23" ht="15" x14ac:dyDescent="0.2">
      <c r="C25" s="134">
        <v>0.48125000000000001</v>
      </c>
      <c r="D25" s="113" t="s">
        <v>85</v>
      </c>
      <c r="E25" s="113"/>
      <c r="F25" s="113"/>
      <c r="G25" s="115"/>
      <c r="H25" s="134">
        <v>0.59236111111111112</v>
      </c>
      <c r="I25" s="136" t="s">
        <v>83</v>
      </c>
      <c r="J25" s="62"/>
      <c r="P25" s="137">
        <v>0.53611111111111109</v>
      </c>
      <c r="Q25" s="112" t="s">
        <v>84</v>
      </c>
      <c r="R25" s="112"/>
      <c r="S25" s="113"/>
      <c r="T25" s="113"/>
      <c r="U25" s="113"/>
      <c r="V25" s="134">
        <v>0.57638888888888895</v>
      </c>
      <c r="W25" s="62" t="s">
        <v>82</v>
      </c>
    </row>
    <row r="26" spans="3:23" ht="15" x14ac:dyDescent="0.2">
      <c r="C26" s="114"/>
      <c r="D26" s="113"/>
      <c r="E26" s="113"/>
      <c r="F26" s="113"/>
      <c r="G26" s="115"/>
      <c r="H26" s="114"/>
      <c r="I26" s="61"/>
      <c r="J26" s="62"/>
      <c r="P26" s="111"/>
      <c r="Q26" s="112"/>
      <c r="R26" s="112"/>
      <c r="S26" s="113"/>
      <c r="T26" s="113"/>
      <c r="U26" s="113"/>
      <c r="V26" s="114"/>
      <c r="W26" s="62"/>
    </row>
    <row r="27" spans="3:23" ht="15" x14ac:dyDescent="0.2">
      <c r="C27" s="116"/>
      <c r="D27" s="117"/>
      <c r="E27" s="117"/>
      <c r="F27" s="117"/>
      <c r="G27" s="118"/>
      <c r="H27" s="116"/>
      <c r="I27" s="69"/>
      <c r="J27" s="70"/>
      <c r="P27" s="119"/>
      <c r="Q27" s="120"/>
      <c r="R27" s="120"/>
      <c r="S27" s="117"/>
      <c r="T27" s="117"/>
      <c r="U27" s="117"/>
      <c r="V27" s="116"/>
      <c r="W27" s="70"/>
    </row>
    <row r="28" spans="3:23" ht="15" x14ac:dyDescent="0.2">
      <c r="J28" s="112"/>
    </row>
  </sheetData>
  <sheetProtection selectLockedCells="1" selectUnlockedCells="1"/>
  <mergeCells count="8">
    <mergeCell ref="M16:P16"/>
    <mergeCell ref="M17:O17"/>
    <mergeCell ref="M18:O18"/>
    <mergeCell ref="J7:J8"/>
    <mergeCell ref="K7:K8"/>
    <mergeCell ref="M7:M8"/>
    <mergeCell ref="N7:N8"/>
    <mergeCell ref="O7:O8"/>
  </mergeCells>
  <hyperlinks>
    <hyperlink ref="N10" r:id="rId1"/>
    <hyperlink ref="W10" r:id="rId2"/>
    <hyperlink ref="N7" r:id="rId3"/>
    <hyperlink ref="W5" r:id="rId4"/>
    <hyperlink ref="W4" r:id="rId5"/>
  </hyperlinks>
  <pageMargins left="0.19652777777777777" right="0.19652777777777777" top="0.19652777777777777" bottom="0.19652777777777777" header="0.51180555555555551" footer="0.51180555555555551"/>
  <pageSetup scale="80" firstPageNumber="0" orientation="landscape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Jason Humphries</cp:lastModifiedBy>
  <cp:revision/>
  <dcterms:created xsi:type="dcterms:W3CDTF">2015-01-17T11:06:10Z</dcterms:created>
  <dcterms:modified xsi:type="dcterms:W3CDTF">2015-02-04T20:29:40Z</dcterms:modified>
</cp:coreProperties>
</file>